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<sst xmlns="http://schemas.openxmlformats.org/spreadsheetml/2006/main" count="250" uniqueCount="103">
  <si>
    <t>категория товара</t>
  </si>
  <si>
    <t>Артикул</t>
  </si>
  <si>
    <t>Производитель</t>
  </si>
  <si>
    <t>Наименование</t>
  </si>
  <si>
    <t>Краткое описание</t>
  </si>
  <si>
    <t>Полное описание</t>
  </si>
  <si>
    <t>Входящая</t>
  </si>
  <si>
    <t>Старая цена</t>
  </si>
  <si>
    <t>Цена</t>
  </si>
  <si>
    <t>Наличие (или дата ожидания товара)</t>
  </si>
  <si>
    <t>Гарантия</t>
  </si>
  <si>
    <t>Вес</t>
  </si>
  <si>
    <t>Единица</t>
  </si>
  <si>
    <t>Потребляемая мощность, Вт</t>
  </si>
  <si>
    <t>Световой поток (Лм)</t>
  </si>
  <si>
    <t>Уровень освещенности (Lux) на 1 метре</t>
  </si>
  <si>
    <t>Коэффициент пульсаций (Кп)- не более %</t>
  </si>
  <si>
    <t>Максимальная высота подвеса</t>
  </si>
  <si>
    <t>Климатическое исполнение</t>
  </si>
  <si>
    <t>Степень защиты –IP</t>
  </si>
  <si>
    <t>Аналоги</t>
  </si>
  <si>
    <t>Габаритные размеры</t>
  </si>
  <si>
    <t>Ссылка на фото</t>
  </si>
  <si>
    <t>Страница товара</t>
  </si>
  <si>
    <t>Теги</t>
  </si>
  <si>
    <t>Опции</t>
  </si>
  <si>
    <t>HTML - код для опций</t>
  </si>
  <si>
    <t>Полное наименование</t>
  </si>
  <si>
    <t>ID товара</t>
  </si>
  <si>
    <t>ID опции</t>
  </si>
  <si>
    <t>Значения опций</t>
  </si>
  <si>
    <t>Полное описание1</t>
  </si>
  <si>
    <t>на латинице</t>
  </si>
  <si>
    <t>артикул в нижнем регистре</t>
  </si>
  <si>
    <t>Информация - Полное наименование</t>
  </si>
  <si>
    <t>HTML - код для формирования описания</t>
  </si>
  <si>
    <t>Источники света светодиодные лампы</t>
  </si>
  <si>
    <t>Используется вместо стандартных галогеновых ламп 220 вольт в декоративном освещении с цокольным подключением MR 16, GU5,3. Позволяет произвести замену традиционного освещения ламп накаливания или энергосберегающих на более эффетивное светодиодное освещени</t>
  </si>
  <si>
    <t>товар в наличии</t>
  </si>
  <si>
    <t>60 месяцев</t>
  </si>
  <si>
    <t>шт.</t>
  </si>
  <si>
    <t>УХЛ4</t>
  </si>
  <si>
    <t>IP40</t>
  </si>
  <si>
    <t>&lt;br&gt;&lt;ul class=</t>
  </si>
  <si>
    <t>shop-options id=</t>
  </si>
  <si>
    <t>"id-</t>
  </si>
  <si>
    <t>-options-selectors"&gt;&lt;li id=</t>
  </si>
  <si>
    <t>-oitem-</t>
  </si>
  <si>
    <t>"&gt;&lt;span class="opt"&gt;Уточните выбор:&lt;/span&gt; &lt;span class="val"&gt;&lt;select class="shop-options-s " id=</t>
  </si>
  <si>
    <t>-oval-</t>
  </si>
  <si>
    <t>" onChange="changeOptions('/shop/</t>
  </si>
  <si>
    <t>', 'id', '</t>
  </si>
  <si>
    <t>', this)"&gt;</t>
  </si>
  <si>
    <t>&lt;/select&gt;&lt;/span&gt;&lt;/li&gt;&lt;/ul&gt;</t>
  </si>
  <si>
    <t>HLB03-02</t>
  </si>
  <si>
    <t>50x45</t>
  </si>
  <si>
    <t>&lt;option class="0" value="0"&gt;Свет белый - световой поток 270 Лм (HLB 03-02-C-02)&lt;/option&gt;
&lt;option class="0" value="1"&gt;Свет теплый - световой поток 210 Лм (HLB 03-02-W-02)&lt;/option&gt;</t>
  </si>
  <si>
    <t>HLB05-03</t>
  </si>
  <si>
    <t>&lt;option class="0" value="0"&gt;Свет белый - световой поток 380 Лм (HLB 05-03-C-02)&lt;/option&gt;
&lt;option class="0" value="1"&gt;Свет теплый - световой поток 340 Лм (HLB 05-03-W-02)&lt;/option&gt;</t>
  </si>
  <si>
    <t>HLB05-12</t>
  </si>
  <si>
    <t>Используется вместо стандартных галогеновых ламп 12 вольт в декоративном освещении с цокольным подключением MR 16, GU5.3. Позволяет произвести замену традиционного освещения ламп накаливания или энергосберегающих на более эффетивное светодиодное освещение</t>
  </si>
  <si>
    <t>&lt;option class="0" value="0"&gt;Свет белый - световой поток 380 Лм (HLB 05-12-C-02)&lt;/option&gt;
&lt;option class="0" value="1"&gt;Свет теплый - световой поток 340 Лм (HLB 05-12-W-02)&lt;/option&gt;</t>
  </si>
  <si>
    <t>HLB05-04</t>
  </si>
  <si>
    <t>Используется вместо стандартной лампы накаливания в бытовом освещении с цокольным подключением E 27, Е 14. Позволяет произвести замену традиционного освещения ламп накаливания или энергосберегающих на более эффетивное светодиодное освещение</t>
  </si>
  <si>
    <t>61,5x110,5</t>
  </si>
  <si>
    <t>&lt;option class="0" value="0"&gt;Свет белый, цоколь E27 - световой поток 400 Лм (HLB 05-04-C-02(E27))&lt;/option&gt;
&lt;option class="0" value="1"&gt;Свет теплый, цоколь E27 - световой поток 350 Лм (HLB 05-04-W-02(E27))&lt;/option&gt;
&lt;option class="0" value="2"&gt;Свет белый, цоколь E14 - световой поток 400 Лм (HLB 05-04-C-02(E14))&lt;/option&gt;
&lt;option class="0" value="3"&gt;Свет теплый, цоколь E14 - световой поток 350 Лм (HLB 05-04-W-02(E14))&lt;/option&gt;</t>
  </si>
  <si>
    <t>Светодиодный светильник точечный</t>
  </si>
  <si>
    <t>svetodiodnyj-svetilnik-tochechnyj</t>
  </si>
  <si>
    <t xml:space="preserve">Круглый алюминиевый корпус (стандартное исполнение – цвет «серебристый»). Блок питания в отдельном выносном блоке. </t>
  </si>
  <si>
    <t>Встраивается в потолки типа «Армстронг» или в подшивные потолки из гипсокартона.</t>
  </si>
  <si>
    <t xml:space="preserve">Прозрачные линзы из оптического поликарбоната, угол рассеивания 15°/30°/45°/60°/. (В зависимости от модели). </t>
  </si>
  <si>
    <t>Коэффициент мощности (PF) - не менее 0,9.</t>
  </si>
  <si>
    <t>4000-4500</t>
  </si>
  <si>
    <t>2800-3200</t>
  </si>
  <si>
    <t>Светильник позволяет сделать индивидуальное интерьерное решение. За счет своей направленности возможен засвет деталий.</t>
  </si>
  <si>
    <t>&lt;div class="shad-m"&gt;
 &lt;div class="cont-box"&gt;
 &lt;section&gt;
&lt;p&gt;&lt;em&gt;&lt;strong&gt;</t>
  </si>
  <si>
    <t>. &lt;/strong&gt;&lt;/em&gt;</t>
  </si>
  <si>
    <t>&lt;/p&gt;
&lt;p&gt;</t>
  </si>
  <si>
    <t>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</t>
  </si>
  <si>
    <t>&lt;/div&gt;&lt;/td&gt;
&lt;td align="center"&gt;&lt;div align="center"&gt;</t>
  </si>
  <si>
    <t>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</t>
  </si>
  <si>
    <t>&lt;/div&gt;&lt;/td&gt;
&lt;td align="center"&gt;&lt;div align="center"&gt;-&lt;/div&gt;&lt;/td&gt;
&lt;/tr&gt;
&lt;/tbody&gt;
&lt;/table&gt;
&lt;p&gt;&lt;em&gt;&lt;strong&gt;</t>
  </si>
  <si>
    <t>&lt;/strong&gt;&lt;/em&gt;&lt;/p&gt;
 &lt;/section&gt;&lt;/div&gt;&lt;/div&gt;</t>
  </si>
  <si>
    <t>Светодиодное торговое освещение</t>
  </si>
  <si>
    <t>TRD16-08</t>
  </si>
  <si>
    <t>Встраивается в потолки типа «Армстронг» или в подшивные потолки из гипсокартона</t>
  </si>
  <si>
    <t>ф 234, высота - 115, установочное отверстие 225</t>
  </si>
  <si>
    <t>4000-4501</t>
  </si>
  <si>
    <t>2800-3201</t>
  </si>
  <si>
    <t>4000-4502</t>
  </si>
  <si>
    <t>2800-3202</t>
  </si>
  <si>
    <t>4000-4503</t>
  </si>
  <si>
    <t>2800-3203</t>
  </si>
  <si>
    <t>4000-4504</t>
  </si>
  <si>
    <t>2800-3204</t>
  </si>
  <si>
    <t>Новый производитель</t>
  </si>
  <si>
    <t>2.2</t>
  </si>
  <si>
    <t>0.5</t>
  </si>
  <si>
    <t>0.98</t>
  </si>
  <si>
    <t>5</t>
  </si>
  <si>
    <t>0.66</t>
  </si>
  <si>
    <t>это дополнительные поля (по порядку)</t>
  </si>
  <si>
    <t>&lt;option class="0" value="0"&gt;OCR80-14-C-01 - прозрачный поликарбонат, 115°&lt;/option&gt;
&lt;option class="0" value="1"&gt;OCR80-14-C-03 - прозрачное каленое стекло, 115°&lt;/option&gt;
&lt;option class="3170" value="2"&gt;OCR80-14-C-51 - 10°/свет белый, холодный (+3170.00руб.)&lt;/option&gt;
&lt;option class="3170" value="3"&gt;OCR80-14-C-52 - 15°/свет белый, холодный (+3170.00руб.)&lt;/option&gt;
&lt;option class="3170" value="4"&gt;OCR80-14-C-53 - 20°/свет белый, холодный (+3170.00руб.)&lt;/option&gt;
&lt;option class="3170" value="5"&gt;OCR80-14-C-54 - 25°/свет белый, холодный (+3170.00руб.)&lt;/option&gt;
&lt;option class="3170" value="6"&gt;OCR80-14-C-55 - 30°/свет белый, холодный (+3170.00руб.)&lt;/option&gt;
&lt;option class="3170" value="7"&gt;OCR80-14-C-56 - 35°/свет белый, холодный (+3170.00руб.)&lt;/option&gt;
&lt;option class="3170" value="8"&gt;OCR80-14-C-81 - оптические линзы, 120х70°/свет белый, холодный (+3170.00руб.)&lt;/option&gt;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</si>
</sst>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justify" vertical="top" wrapText="1"/>
    </xf>
    <xf numFmtId="2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 vertical="top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 quotePrefix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49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right"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18" fillId="0" borderId="16" xfId="0" applyFont="1" applyBorder="1" applyAlignment="1">
      <alignment/>
    </xf>
    <xf numFmtId="0" fontId="0" fillId="0" borderId="16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6" xfId="0" applyNumberFormat="1" applyBorder="1" applyAlignment="1" quotePrefix="1">
      <alignment/>
    </xf>
    <xf numFmtId="0" fontId="34" fillId="33" borderId="13" xfId="0" applyFont="1" applyFill="1" applyBorder="1" applyAlignment="1">
      <alignment vertical="center" wrapText="1"/>
    </xf>
    <xf numFmtId="0" fontId="21" fillId="35" borderId="13" xfId="0" applyFont="1" applyFill="1" applyBorder="1" applyAlignment="1">
      <alignment vertical="center"/>
    </xf>
    <xf numFmtId="0" fontId="21" fillId="35" borderId="13" xfId="0" applyFont="1" applyFill="1" applyBorder="1" applyAlignment="1">
      <alignment horizontal="justify" vertical="center"/>
    </xf>
    <xf numFmtId="0" fontId="22" fillId="35" borderId="13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34" borderId="13" xfId="0" applyFont="1" applyFill="1" applyBorder="1" applyAlignment="1">
      <alignment vertical="center"/>
    </xf>
    <xf numFmtId="0" fontId="21" fillId="34" borderId="13" xfId="0" applyFont="1" applyFill="1" applyBorder="1" applyAlignment="1">
      <alignment horizontal="justify" vertical="center"/>
    </xf>
    <xf numFmtId="0" fontId="21" fillId="34" borderId="13" xfId="0" applyFont="1" applyFill="1" applyBorder="1" applyAlignment="1">
      <alignment horizontal="right" vertical="center"/>
    </xf>
    <xf numFmtId="17" fontId="0" fillId="0" borderId="0" xfId="0" applyNumberFormat="1" applyAlignment="1">
      <alignment/>
    </xf>
    <xf numFmtId="0" fontId="42" fillId="0" borderId="13" xfId="0" applyFont="1" applyBorder="1" applyAlignment="1">
      <alignment/>
    </xf>
    <xf numFmtId="0" fontId="43" fillId="36" borderId="13" xfId="0" applyFont="1" applyFill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49" fontId="34" fillId="36" borderId="10" xfId="0" applyNumberFormat="1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vetilnikirossii.ru/shop/335/desc/svetodiodnyj-svetilnik-tochechnyj-trd14-07" TargetMode="External" /><Relationship Id="rId2" Type="http://schemas.openxmlformats.org/officeDocument/2006/relationships/hyperlink" Target="http://svetilnikirossii.ru/shop/335/desc/svetodiodnyj-svetilnik-tochechnyj-trd14-0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"/>
  <sheetViews>
    <sheetView tabSelected="1" zoomScalePageLayoutView="0" workbookViewId="0" topLeftCell="AL1">
      <selection activeCell="AP2" sqref="AP2"/>
    </sheetView>
  </sheetViews>
  <sheetFormatPr defaultColWidth="9.140625" defaultRowHeight="15"/>
  <cols>
    <col min="1" max="1" width="17.8515625" style="0" bestFit="1" customWidth="1"/>
    <col min="2" max="2" width="8.57421875" style="0" bestFit="1" customWidth="1"/>
    <col min="3" max="3" width="15.7109375" style="0" bestFit="1" customWidth="1"/>
    <col min="4" max="4" width="47.7109375" style="0" customWidth="1"/>
    <col min="5" max="5" width="8.8515625" style="0" bestFit="1" customWidth="1"/>
    <col min="6" max="6" width="19.28125" style="0" customWidth="1"/>
    <col min="7" max="7" width="10.57421875" style="0" bestFit="1" customWidth="1"/>
    <col min="8" max="8" width="12.8515625" style="0" bestFit="1" customWidth="1"/>
    <col min="9" max="9" width="9.140625" style="0" customWidth="1"/>
    <col min="10" max="10" width="37.140625" style="0" bestFit="1" customWidth="1"/>
    <col min="11" max="11" width="9.7109375" style="0" bestFit="1" customWidth="1"/>
    <col min="12" max="12" width="9.28125" style="0" customWidth="1"/>
    <col min="13" max="13" width="9.00390625" style="0" bestFit="1" customWidth="1"/>
    <col min="14" max="14" width="28.28125" style="0" bestFit="1" customWidth="1"/>
    <col min="15" max="15" width="20.421875" style="0" bestFit="1" customWidth="1"/>
    <col min="16" max="16" width="39.7109375" style="0" bestFit="1" customWidth="1"/>
    <col min="17" max="17" width="41.57421875" style="0" bestFit="1" customWidth="1"/>
    <col min="18" max="18" width="31.57421875" style="0" bestFit="1" customWidth="1"/>
    <col min="19" max="19" width="27.8515625" style="0" bestFit="1" customWidth="1"/>
    <col min="20" max="20" width="20.28125" style="0" bestFit="1" customWidth="1"/>
    <col min="21" max="21" width="8.7109375" style="0" bestFit="1" customWidth="1"/>
    <col min="22" max="22" width="21.8515625" style="0" bestFit="1" customWidth="1"/>
    <col min="23" max="23" width="43.57421875" style="0" customWidth="1"/>
    <col min="24" max="24" width="21.7109375" style="0" customWidth="1"/>
    <col min="25" max="25" width="33.7109375" style="0" customWidth="1"/>
    <col min="26" max="26" width="7.00390625" style="0" bestFit="1" customWidth="1"/>
    <col min="35" max="35" width="53.28125" style="0" customWidth="1"/>
    <col min="39" max="39" width="22.8515625" style="0" bestFit="1" customWidth="1"/>
    <col min="40" max="40" width="10.00390625" style="0" bestFit="1" customWidth="1"/>
    <col min="42" max="42" width="16.57421875" style="0" bestFit="1" customWidth="1"/>
    <col min="43" max="43" width="8.8515625" style="0" bestFit="1" customWidth="1"/>
    <col min="44" max="44" width="8.57421875" style="0" bestFit="1" customWidth="1"/>
  </cols>
  <sheetData>
    <row r="1" spans="1:63" s="46" customFormat="1" ht="64.5" customHeight="1" thickBot="1">
      <c r="A1" s="5" t="s">
        <v>0</v>
      </c>
      <c r="B1" s="5" t="s">
        <v>1</v>
      </c>
      <c r="C1" s="47" t="s">
        <v>2</v>
      </c>
      <c r="D1" s="47" t="s">
        <v>3</v>
      </c>
      <c r="E1" s="48" t="s">
        <v>4</v>
      </c>
      <c r="F1" s="48" t="s">
        <v>5</v>
      </c>
      <c r="G1" s="49" t="s">
        <v>6</v>
      </c>
      <c r="H1" s="49" t="s">
        <v>7</v>
      </c>
      <c r="I1" s="49" t="s">
        <v>8</v>
      </c>
      <c r="J1" s="5" t="s">
        <v>9</v>
      </c>
      <c r="K1" s="47" t="s">
        <v>10</v>
      </c>
      <c r="L1" s="47" t="s">
        <v>11</v>
      </c>
      <c r="M1" s="53" t="s">
        <v>12</v>
      </c>
      <c r="N1" s="47" t="s">
        <v>13</v>
      </c>
      <c r="O1" s="47" t="s">
        <v>14</v>
      </c>
      <c r="P1" s="47" t="s">
        <v>15</v>
      </c>
      <c r="Q1" s="47" t="s">
        <v>16</v>
      </c>
      <c r="R1" s="47" t="s">
        <v>17</v>
      </c>
      <c r="S1" s="47" t="s">
        <v>18</v>
      </c>
      <c r="T1" s="47" t="s">
        <v>19</v>
      </c>
      <c r="U1" s="47" t="s">
        <v>20</v>
      </c>
      <c r="V1" s="47" t="s">
        <v>21</v>
      </c>
      <c r="W1" s="47" t="s">
        <v>22</v>
      </c>
      <c r="X1" s="52" t="s">
        <v>23</v>
      </c>
      <c r="Y1" s="47" t="s">
        <v>24</v>
      </c>
      <c r="Z1" s="52" t="s">
        <v>25</v>
      </c>
      <c r="AA1" s="54" t="s">
        <v>26</v>
      </c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6"/>
      <c r="AM1" s="52" t="s">
        <v>27</v>
      </c>
      <c r="AN1" s="39" t="s">
        <v>28</v>
      </c>
      <c r="AO1" s="39" t="s">
        <v>29</v>
      </c>
      <c r="AP1" s="39" t="s">
        <v>30</v>
      </c>
      <c r="AQ1" s="40" t="s">
        <v>31</v>
      </c>
      <c r="AR1" s="41" t="s">
        <v>32</v>
      </c>
      <c r="AS1" s="38" t="s">
        <v>33</v>
      </c>
      <c r="AT1" s="42" t="s">
        <v>34</v>
      </c>
      <c r="AU1" s="43"/>
      <c r="AV1" s="44"/>
      <c r="AW1" s="44"/>
      <c r="AX1" s="44"/>
      <c r="AY1" s="44"/>
      <c r="AZ1" s="44"/>
      <c r="BA1" s="44"/>
      <c r="BB1" s="45"/>
      <c r="BC1" s="2" t="s">
        <v>35</v>
      </c>
      <c r="BD1" s="3"/>
      <c r="BE1" s="3"/>
      <c r="BF1" s="3"/>
      <c r="BG1" s="3"/>
      <c r="BH1" s="3"/>
      <c r="BI1" s="3"/>
      <c r="BJ1" s="3"/>
      <c r="BK1" s="4"/>
    </row>
    <row r="2" spans="1:64" ht="17.25" customHeight="1">
      <c r="A2" s="26" t="s">
        <v>83</v>
      </c>
      <c r="B2" s="29" t="s">
        <v>84</v>
      </c>
      <c r="C2" s="30" t="s">
        <v>95</v>
      </c>
      <c r="D2" s="31" t="str">
        <f>CONCATENATE(AQ2," ",B2)</f>
        <v>Светодиодный светильник точечный TRD16-08</v>
      </c>
      <c r="E2" s="26" t="s">
        <v>85</v>
      </c>
      <c r="F2" s="32" t="str">
        <f>CONCATENATE(Z2,AM2)</f>
        <v>&lt;br&gt;&lt;ul class=shop-options id="id-1-options-selectors"&gt;&lt;li id="id-1-oitem-1"&gt;&lt;span class="opt"&gt;Уточните выбор:&lt;/span&gt; &lt;span class="val"&gt;&lt;select class="shop-options-s " id="id-1-oval-1" onChange="changeOptions('/shop/1/desc/svetodiodnyj-svetilnik-tochechnyj-trd16-08', 'id', '1', this)"&gt;&lt;option class="0" value="0"&gt;OCR80-14-C-01 - прозрачный поликарбонат, 115°&lt;/option&gt;
&lt;option class="0" value="1"&gt;OCR80-14-C-03 - прозрачное каленое стекло, 115°&lt;/option&gt;
&lt;option class="3170" value="2"&gt;OCR80-14-C-51 - 10°/свет белый, холодный (+3170.00руб.)&lt;/option&gt;
&lt;option class="3170" value="3"&gt;OCR80-14-C-52 - 15°/свет белый, холодный (+3170.00руб.)&lt;/option&gt;
&lt;option class="3170" value="4"&gt;OCR80-14-C-53 - 20°/свет белый, холодный (+3170.00руб.)&lt;/option&gt;
&lt;option class="3170" value="5"&gt;OCR80-14-C-54 - 25°/свет белый, холодный (+3170.00руб.)&lt;/option&gt;
&lt;option class="3170" value="6"&gt;OCR80-14-C-55 - 30°/свет белый, холодный (+3170.00руб.)&lt;/option&gt;
&lt;option class="3170" value="7"&gt;OCR80-14-C-56 - 35°/свет белый, холодный (+3170.00руб.)&lt;/option&gt;
&lt;option class="3170" value="8"&gt;OCR80-14-C-81 - оптические линзы, 120х70°/свет белый, холодный (+3170.00руб.)&lt;/option&gt;&lt;/select&gt;&lt;/span&gt;&lt;/li&gt;&lt;/ul&gt;&lt;div class="shad-m"&gt;
 &lt;div class="cont-box"&gt;
 &lt;section&gt;
&lt;p&gt;&lt;em&gt;&lt;strong&gt;Светодиодный светильник точечный TRD16-08.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align="center"&gt;4000-4500&lt;/div&gt;&lt;/td&gt;
&lt;td align="center"&gt;&lt;div align="center"&gt;2800-3200&lt;/div&gt;&lt;/td&gt;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G2" s="28">
        <v>3097.3</v>
      </c>
      <c r="H2" s="28"/>
      <c r="I2" s="28">
        <v>3097.3</v>
      </c>
      <c r="J2" s="29" t="s">
        <v>38</v>
      </c>
      <c r="K2" s="30" t="s">
        <v>39</v>
      </c>
      <c r="L2" s="25" t="s">
        <v>96</v>
      </c>
      <c r="M2" s="29" t="s">
        <v>40</v>
      </c>
      <c r="N2" s="26">
        <v>16</v>
      </c>
      <c r="O2" s="30">
        <v>1920</v>
      </c>
      <c r="P2" s="30"/>
      <c r="Q2" s="30"/>
      <c r="R2" s="30">
        <v>4</v>
      </c>
      <c r="S2" s="30" t="s">
        <v>41</v>
      </c>
      <c r="T2" s="30" t="s">
        <v>42</v>
      </c>
      <c r="U2" s="30"/>
      <c r="V2" s="30" t="s">
        <v>86</v>
      </c>
      <c r="W2" s="33" t="str">
        <f>CONCATENATE("http://test-ap.my1.ru/images/",B2,"/1.jpg")</f>
        <v>http://test-ap.my1.ru/images/TRD16-08/1.jpg</v>
      </c>
      <c r="X2" s="24" t="str">
        <f>CONCATENATE("http://test-ap.my1.ru/shop/",AN2,"/desc/",AR2,"-",AS2,)</f>
        <v>http://test-ap.my1.ru/shop/1/desc/svetodiodnyj-svetilnik-tochechnyj-trd16-08</v>
      </c>
      <c r="Y2" s="27" t="str">
        <f>CONCATENATE(A2,", ",B2,", ",C2,", ",U2)</f>
        <v>Светодиодное торговое освещение, TRD16-08, Новый производитель, </v>
      </c>
      <c r="Z2" s="34" t="str">
        <f>CONCATENATE(AA2,AB2,AC2,AN2,AD2,AC2,AN2,AE2,AO2,AF2,AC2,AN2,AG2,AO2,AH2,AN2,AI2,AJ2,AN2,AK2,AP2,AL2)</f>
        <v>&lt;br&gt;&lt;ul class=shop-options id="id-1-options-selectors"&gt;&lt;li id="id-1-oitem-1"&gt;&lt;span class="opt"&gt;Уточните выбор:&lt;/span&gt; &lt;span class="val"&gt;&lt;select class="shop-options-s " id="id-1-oval-1" onChange="changeOptions('/shop/1/desc/svetodiodnyj-svetilnik-tochechnyj-trd16-08', 'id', '1', this)"&gt;&lt;option class="0" value="0"&gt;OCR80-14-C-01 - прозрачный поликарбонат, 115°&lt;/option&gt;
&lt;option class="0" value="1"&gt;OCR80-14-C-03 - прозрачное каленое стекло, 115°&lt;/option&gt;
&lt;option class="3170" value="2"&gt;OCR80-14-C-51 - 10°/свет белый, холодный (+3170.00руб.)&lt;/option&gt;
&lt;option class="3170" value="3"&gt;OCR80-14-C-52 - 15°/свет белый, холодный (+3170.00руб.)&lt;/option&gt;
&lt;option class="3170" value="4"&gt;OCR80-14-C-53 - 20°/свет белый, холодный (+3170.00руб.)&lt;/option&gt;
&lt;option class="3170" value="5"&gt;OCR80-14-C-54 - 25°/свет белый, холодный (+3170.00руб.)&lt;/option&gt;
&lt;option class="3170" value="6"&gt;OCR80-14-C-55 - 30°/свет белый, холодный (+3170.00руб.)&lt;/option&gt;
&lt;option class="3170" value="7"&gt;OCR80-14-C-56 - 35°/свет белый, холодный (+3170.00руб.)&lt;/option&gt;
&lt;option class="3170" value="8"&gt;OCR80-14-C-81 - оптические линзы, 120х70°/свет белый, холодный (+3170.00руб.)&lt;/option&gt;&lt;/select&gt;&lt;/span&gt;&lt;/li&gt;&lt;/ul&gt;</v>
      </c>
      <c r="AA2" s="35" t="s">
        <v>43</v>
      </c>
      <c r="AB2" s="36" t="s">
        <v>44</v>
      </c>
      <c r="AC2" s="35" t="s">
        <v>45</v>
      </c>
      <c r="AD2" s="35" t="s">
        <v>46</v>
      </c>
      <c r="AE2" s="35" t="s">
        <v>47</v>
      </c>
      <c r="AF2" s="36" t="s">
        <v>48</v>
      </c>
      <c r="AG2" s="35" t="s">
        <v>49</v>
      </c>
      <c r="AH2" s="35" t="s">
        <v>50</v>
      </c>
      <c r="AI2" s="26" t="str">
        <f>MID(X2,29,200)</f>
        <v>/desc/svetodiodnyj-svetilnik-tochechnyj-trd16-08</v>
      </c>
      <c r="AJ2" s="37" t="s">
        <v>51</v>
      </c>
      <c r="AK2" s="37" t="s">
        <v>52</v>
      </c>
      <c r="AL2" s="37" t="s">
        <v>53</v>
      </c>
      <c r="AM2" s="32" t="str">
        <f>CONCATENATE(BC2,AQ2," ",B2,BD2,AT2,BE2,AU2,BE2,AV2,BE2,AW2,BF2,AX2,BG2,AY2,BH2,AZ2,BI2,BA2,BJ2,BB2,BK2)</f>
        <v>&lt;div class="shad-m"&gt;
 &lt;div class="cont-box"&gt;
 &lt;section&gt;
&lt;p&gt;&lt;em&gt;&lt;strong&gt;Светодиодный светильник точечный TRD16-08.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align="center"&gt;4000-4500&lt;/div&gt;&lt;/td&gt;
&lt;td align="center"&gt;&lt;div align="center"&gt;2800-3200&lt;/div&gt;&lt;/td&gt;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AN2" s="22">
        <v>1</v>
      </c>
      <c r="AO2" s="22">
        <v>1</v>
      </c>
      <c r="AP2" s="18" t="s">
        <v>102</v>
      </c>
      <c r="AQ2" s="20" t="s">
        <v>66</v>
      </c>
      <c r="AR2" s="19" t="s">
        <v>67</v>
      </c>
      <c r="AS2" s="19" t="str">
        <f>LOWER(B2)</f>
        <v>trd16-08</v>
      </c>
      <c r="AT2" s="21" t="s">
        <v>68</v>
      </c>
      <c r="AU2" s="20" t="s">
        <v>69</v>
      </c>
      <c r="AV2" s="20" t="s">
        <v>70</v>
      </c>
      <c r="AW2" s="20" t="s">
        <v>71</v>
      </c>
      <c r="AX2" s="20">
        <v>2040</v>
      </c>
      <c r="AY2" s="20">
        <v>1700</v>
      </c>
      <c r="AZ2" s="20" t="s">
        <v>72</v>
      </c>
      <c r="BA2" s="20" t="s">
        <v>73</v>
      </c>
      <c r="BB2" s="20" t="s">
        <v>74</v>
      </c>
      <c r="BC2" s="21" t="s">
        <v>75</v>
      </c>
      <c r="BD2" s="20" t="s">
        <v>76</v>
      </c>
      <c r="BE2" s="21" t="s">
        <v>77</v>
      </c>
      <c r="BF2" s="21" t="s">
        <v>78</v>
      </c>
      <c r="BG2" s="21" t="s">
        <v>79</v>
      </c>
      <c r="BH2" s="21" t="s">
        <v>80</v>
      </c>
      <c r="BI2" s="21" t="s">
        <v>79</v>
      </c>
      <c r="BJ2" s="21" t="s">
        <v>81</v>
      </c>
      <c r="BK2" s="21" t="s">
        <v>82</v>
      </c>
      <c r="BL2" s="1"/>
    </row>
    <row r="3" spans="1:64" ht="17.25" customHeight="1">
      <c r="A3" s="26" t="s">
        <v>83</v>
      </c>
      <c r="B3" s="8" t="s">
        <v>54</v>
      </c>
      <c r="C3" s="30" t="s">
        <v>95</v>
      </c>
      <c r="D3" s="31" t="str">
        <f>CONCATENATE(AQ3," ",B3)</f>
        <v>Светодиодный светильник точечный HLB03-02</v>
      </c>
      <c r="E3" s="10" t="s">
        <v>37</v>
      </c>
      <c r="F3" s="32" t="str">
        <f>CONCATENATE(Z3,AM3)</f>
        <v>&lt;br&gt;&lt;ul class=shop-options id="id-2-options-selectors"&gt;&lt;li id="id-2-oitem-2"&gt;&lt;span class="opt"&gt;Уточните выбор:&lt;/span&gt; &lt;span class="val"&gt;&lt;select class="shop-options-s " id="id-2-oval-2" onChange="changeOptions('/shop/2/desc/svetodiodnyj-svetilnik-tochechnyj-hlb03-02', 'id', '2', this)"&gt;&lt;option class="0" value="0"&gt;Свет белый - световой поток 270 Лм (HLB 03-02-C-02)&lt;/option&gt;
&lt;option class="0" value="1"&gt;Свет теплый - световой поток 210 Лм (HLB 03-02-W-02)&lt;/option&gt;&lt;/select&gt;&lt;/span&gt;&lt;/li&gt;&lt;/ul&gt;&lt;div class="shad-m"&gt;
 &lt;div class="cont-box"&gt;
 &lt;section&gt;
&lt;p&gt;&lt;em&gt;&lt;strong&gt;Светодиодный светильник точечный HLB03-02.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align="center"&gt;4000-4501&lt;/div&gt;&lt;/td&gt;
&lt;td align="center"&gt;&lt;div align="center"&gt;2800-3201&lt;/div&gt;&lt;/td&gt;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G3" s="11">
        <v>109.61</v>
      </c>
      <c r="H3" s="11">
        <v>250</v>
      </c>
      <c r="I3" s="11">
        <v>109.61</v>
      </c>
      <c r="J3" s="8" t="s">
        <v>38</v>
      </c>
      <c r="K3" s="12" t="s">
        <v>39</v>
      </c>
      <c r="L3" s="25" t="s">
        <v>99</v>
      </c>
      <c r="M3" s="8" t="s">
        <v>40</v>
      </c>
      <c r="N3" s="12">
        <v>3</v>
      </c>
      <c r="O3" s="12">
        <v>270</v>
      </c>
      <c r="P3" s="12"/>
      <c r="Q3" s="12"/>
      <c r="R3" s="12"/>
      <c r="S3" s="12" t="s">
        <v>41</v>
      </c>
      <c r="T3" s="12" t="s">
        <v>42</v>
      </c>
      <c r="U3" s="12"/>
      <c r="V3" s="12" t="s">
        <v>55</v>
      </c>
      <c r="W3" s="33" t="str">
        <f>CONCATENATE("http://test-ap.my1.ru/images/",B3,"/1.jpg")</f>
        <v>http://test-ap.my1.ru/images/HLB03-02/1.jpg</v>
      </c>
      <c r="X3" s="24" t="str">
        <f>CONCATENATE("http://test-ap.my1.ru/shop/",AN3,"/desc/",AR3,"-",AS3,)</f>
        <v>http://test-ap.my1.ru/shop/2/desc/svetodiodnyj-svetilnik-tochechnyj-hlb03-02</v>
      </c>
      <c r="Y3" s="27" t="str">
        <f>CONCATENATE(A3,", ",B3,", ",C3,", ",U3)</f>
        <v>Светодиодное торговое освещение, HLB03-02, Новый производитель, </v>
      </c>
      <c r="Z3" s="34" t="str">
        <f>CONCATENATE(AA3,AB3,AC3,AN3,AD3,AC3,AN3,AE3,AO3,AF3,AC3,AN3,AG3,AO3,AH3,AN3,AI3,AJ3,AN3,AK3,AP3,AL3)</f>
        <v>&lt;br&gt;&lt;ul class=shop-options id="id-2-options-selectors"&gt;&lt;li id="id-2-oitem-2"&gt;&lt;span class="opt"&gt;Уточните выбор:&lt;/span&gt; &lt;span class="val"&gt;&lt;select class="shop-options-s " id="id-2-oval-2" onChange="changeOptions('/shop/2/desc/svetodiodnyj-svetilnik-tochechnyj-hlb03-02', 'id', '2', this)"&gt;&lt;option class="0" value="0"&gt;Свет белый - световой поток 270 Лм (HLB 03-02-C-02)&lt;/option&gt;
&lt;option class="0" value="1"&gt;Свет теплый - световой поток 210 Лм (HLB 03-02-W-02)&lt;/option&gt;&lt;/select&gt;&lt;/span&gt;&lt;/li&gt;&lt;/ul&gt;</v>
      </c>
      <c r="AA3" s="13" t="s">
        <v>43</v>
      </c>
      <c r="AB3" s="14" t="s">
        <v>44</v>
      </c>
      <c r="AC3" s="13" t="s">
        <v>45</v>
      </c>
      <c r="AD3" s="13" t="s">
        <v>46</v>
      </c>
      <c r="AE3" s="13" t="s">
        <v>47</v>
      </c>
      <c r="AF3" s="14" t="s">
        <v>48</v>
      </c>
      <c r="AG3" s="13" t="s">
        <v>49</v>
      </c>
      <c r="AH3" s="13" t="s">
        <v>50</v>
      </c>
      <c r="AI3" s="26" t="str">
        <f>MID(X3,29,200)</f>
        <v>/desc/svetodiodnyj-svetilnik-tochechnyj-hlb03-02</v>
      </c>
      <c r="AJ3" s="15" t="s">
        <v>51</v>
      </c>
      <c r="AK3" s="15" t="s">
        <v>52</v>
      </c>
      <c r="AL3" s="15" t="s">
        <v>53</v>
      </c>
      <c r="AM3" s="32" t="str">
        <f>CONCATENATE(BC3,AQ3," ",B3,BD3,AT3,BE3,AU3,BE3,AV3,BE3,AW3,BF3,AX3,BG3,AY3,BH3,AZ3,BI3,BA3,BJ3,BB3,BK3)</f>
        <v>&lt;div class="shad-m"&gt;
 &lt;div class="cont-box"&gt;
 &lt;section&gt;
&lt;p&gt;&lt;em&gt;&lt;strong&gt;Светодиодный светильник точечный HLB03-02.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align="center"&gt;4000-4501&lt;/div&gt;&lt;/td&gt;
&lt;td align="center"&gt;&lt;div align="center"&gt;2800-3201&lt;/div&gt;&lt;/td&gt;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AN3" s="7">
        <v>2</v>
      </c>
      <c r="AO3" s="7">
        <v>2</v>
      </c>
      <c r="AP3" s="17" t="s">
        <v>56</v>
      </c>
      <c r="AQ3" s="26" t="s">
        <v>66</v>
      </c>
      <c r="AR3" s="23" t="s">
        <v>67</v>
      </c>
      <c r="AS3" s="23" t="str">
        <f>LOWER(B3)</f>
        <v>hlb03-02</v>
      </c>
      <c r="AT3" s="32" t="s">
        <v>68</v>
      </c>
      <c r="AU3" s="26" t="s">
        <v>69</v>
      </c>
      <c r="AV3" s="26" t="s">
        <v>70</v>
      </c>
      <c r="AW3" s="26" t="s">
        <v>71</v>
      </c>
      <c r="AX3" s="26">
        <v>2040</v>
      </c>
      <c r="AY3" s="26">
        <v>1700</v>
      </c>
      <c r="AZ3" s="26" t="s">
        <v>87</v>
      </c>
      <c r="BA3" s="26" t="s">
        <v>88</v>
      </c>
      <c r="BB3" s="26" t="s">
        <v>74</v>
      </c>
      <c r="BC3" s="32" t="s">
        <v>75</v>
      </c>
      <c r="BD3" s="26" t="s">
        <v>76</v>
      </c>
      <c r="BE3" s="32" t="s">
        <v>77</v>
      </c>
      <c r="BF3" s="32" t="s">
        <v>78</v>
      </c>
      <c r="BG3" s="32" t="s">
        <v>79</v>
      </c>
      <c r="BH3" s="32" t="s">
        <v>80</v>
      </c>
      <c r="BI3" s="32" t="s">
        <v>79</v>
      </c>
      <c r="BJ3" s="32" t="s">
        <v>81</v>
      </c>
      <c r="BK3" s="32" t="s">
        <v>82</v>
      </c>
      <c r="BL3" s="1"/>
    </row>
    <row r="4" spans="1:64" ht="17.25" customHeight="1">
      <c r="A4" s="16" t="s">
        <v>36</v>
      </c>
      <c r="B4" s="8" t="s">
        <v>57</v>
      </c>
      <c r="C4" s="30" t="s">
        <v>95</v>
      </c>
      <c r="D4" s="31" t="str">
        <f>CONCATENATE(AQ4," ",B4)</f>
        <v>Светодиодный светильник точечный HLB05-03</v>
      </c>
      <c r="E4" s="10" t="s">
        <v>37</v>
      </c>
      <c r="F4" s="32" t="str">
        <f>CONCATENATE(Z4,AM4)</f>
        <v>&lt;br&gt;&lt;ul class=shop-options id="id-3-options-selectors"&gt;&lt;li id="id-3-oitem-3"&gt;&lt;span class="opt"&gt;Уточните выбор:&lt;/span&gt; &lt;span class="val"&gt;&lt;select class="shop-options-s " id="id-3-oval-3" onChange="changeOptions('/shop/3/desc/svetodiodnyj-svetilnik-tochechnyj-hlb05-03', 'id', '3', this)"&gt;&lt;option class="0" value="0"&gt;Свет белый - световой поток 380 Лм (HLB 05-03-C-02)&lt;/option&gt;
&lt;option class="0" value="1"&gt;Свет теплый - световой поток 340 Лм (HLB 05-03-W-02)&lt;/option&gt;&lt;/select&gt;&lt;/span&gt;&lt;/li&gt;&lt;/ul&gt;&lt;div class="shad-m"&gt;
 &lt;div class="cont-box"&gt;
 &lt;section&gt;
&lt;p&gt;&lt;em&gt;&lt;strong&gt;Светодиодный светильник точечный HLB05-03.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align="center"&gt;4000-4502&lt;/div&gt;&lt;/td&gt;
&lt;td align="center"&gt;&lt;div align="center"&gt;2800-3202&lt;/div&gt;&lt;/td&gt;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G4" s="11">
        <v>135.58</v>
      </c>
      <c r="H4" s="11"/>
      <c r="I4" s="11">
        <v>135.58</v>
      </c>
      <c r="J4" s="8" t="s">
        <v>38</v>
      </c>
      <c r="K4" s="12" t="s">
        <v>39</v>
      </c>
      <c r="L4" s="6" t="s">
        <v>97</v>
      </c>
      <c r="M4" s="8" t="s">
        <v>40</v>
      </c>
      <c r="N4" s="12">
        <v>5</v>
      </c>
      <c r="O4" s="12">
        <v>380</v>
      </c>
      <c r="P4" s="12"/>
      <c r="Q4" s="12"/>
      <c r="R4" s="12"/>
      <c r="S4" s="12" t="s">
        <v>41</v>
      </c>
      <c r="T4" s="12" t="s">
        <v>42</v>
      </c>
      <c r="U4" s="12"/>
      <c r="V4" s="12" t="s">
        <v>55</v>
      </c>
      <c r="W4" s="33" t="str">
        <f>CONCATENATE("http://test-ap.my1.ru/images/",B4,"/1.jpg")</f>
        <v>http://test-ap.my1.ru/images/HLB05-03/1.jpg</v>
      </c>
      <c r="X4" s="24" t="str">
        <f>CONCATENATE("http://test-ap.my1.ru/shop/",AN4,"/desc/",AR4,"-",AS4,)</f>
        <v>http://test-ap.my1.ru/shop/3/desc/svetodiodnyj-svetilnik-tochechnyj-hlb05-03</v>
      </c>
      <c r="Y4" s="27" t="str">
        <f>CONCATENATE(A4,", ",B4,", ",C4,", ",U4)</f>
        <v>Источники света светодиодные лампы, HLB05-03, Новый производитель, </v>
      </c>
      <c r="Z4" s="34" t="str">
        <f>CONCATENATE(AA4,AB4,AC4,AN4,AD4,AC4,AN4,AE4,AO4,AF4,AC4,AN4,AG4,AO4,AH4,AN4,AI4,AJ4,AN4,AK4,AP4,AL4)</f>
        <v>&lt;br&gt;&lt;ul class=shop-options id="id-3-options-selectors"&gt;&lt;li id="id-3-oitem-3"&gt;&lt;span class="opt"&gt;Уточните выбор:&lt;/span&gt; &lt;span class="val"&gt;&lt;select class="shop-options-s " id="id-3-oval-3" onChange="changeOptions('/shop/3/desc/svetodiodnyj-svetilnik-tochechnyj-hlb05-03', 'id', '3', this)"&gt;&lt;option class="0" value="0"&gt;Свет белый - световой поток 380 Лм (HLB 05-03-C-02)&lt;/option&gt;
&lt;option class="0" value="1"&gt;Свет теплый - световой поток 340 Лм (HLB 05-03-W-02)&lt;/option&gt;&lt;/select&gt;&lt;/span&gt;&lt;/li&gt;&lt;/ul&gt;</v>
      </c>
      <c r="AA4" s="13" t="s">
        <v>43</v>
      </c>
      <c r="AB4" s="14" t="s">
        <v>44</v>
      </c>
      <c r="AC4" s="13" t="s">
        <v>45</v>
      </c>
      <c r="AD4" s="13" t="s">
        <v>46</v>
      </c>
      <c r="AE4" s="13" t="s">
        <v>47</v>
      </c>
      <c r="AF4" s="14" t="s">
        <v>48</v>
      </c>
      <c r="AG4" s="13" t="s">
        <v>49</v>
      </c>
      <c r="AH4" s="13" t="s">
        <v>50</v>
      </c>
      <c r="AI4" s="26" t="str">
        <f>MID(X4,29,200)</f>
        <v>/desc/svetodiodnyj-svetilnik-tochechnyj-hlb05-03</v>
      </c>
      <c r="AJ4" s="15" t="s">
        <v>51</v>
      </c>
      <c r="AK4" s="15" t="s">
        <v>52</v>
      </c>
      <c r="AL4" s="15" t="s">
        <v>53</v>
      </c>
      <c r="AM4" s="32" t="str">
        <f>CONCATENATE(BC4,AQ4," ",B4,BD4,AT4,BE4,AU4,BE4,AV4,BE4,AW4,BF4,AX4,BG4,AY4,BH4,AZ4,BI4,BA4,BJ4,BB4,BK4)</f>
        <v>&lt;div class="shad-m"&gt;
 &lt;div class="cont-box"&gt;
 &lt;section&gt;
&lt;p&gt;&lt;em&gt;&lt;strong&gt;Светодиодный светильник точечный HLB05-03.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align="center"&gt;4000-4502&lt;/div&gt;&lt;/td&gt;
&lt;td align="center"&gt;&lt;div align="center"&gt;2800-3202&lt;/div&gt;&lt;/td&gt;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AN4" s="7">
        <v>3</v>
      </c>
      <c r="AO4" s="7">
        <v>3</v>
      </c>
      <c r="AP4" s="9" t="s">
        <v>58</v>
      </c>
      <c r="AQ4" s="26" t="s">
        <v>66</v>
      </c>
      <c r="AR4" s="23" t="s">
        <v>67</v>
      </c>
      <c r="AS4" s="23" t="str">
        <f>LOWER(B4)</f>
        <v>hlb05-03</v>
      </c>
      <c r="AT4" s="32" t="s">
        <v>68</v>
      </c>
      <c r="AU4" s="26" t="s">
        <v>69</v>
      </c>
      <c r="AV4" s="26" t="s">
        <v>70</v>
      </c>
      <c r="AW4" s="26" t="s">
        <v>71</v>
      </c>
      <c r="AX4" s="26">
        <v>2040</v>
      </c>
      <c r="AY4" s="26">
        <v>1700</v>
      </c>
      <c r="AZ4" s="26" t="s">
        <v>89</v>
      </c>
      <c r="BA4" s="26" t="s">
        <v>90</v>
      </c>
      <c r="BB4" s="26" t="s">
        <v>74</v>
      </c>
      <c r="BC4" s="32" t="s">
        <v>75</v>
      </c>
      <c r="BD4" s="26" t="s">
        <v>76</v>
      </c>
      <c r="BE4" s="32" t="s">
        <v>77</v>
      </c>
      <c r="BF4" s="32" t="s">
        <v>78</v>
      </c>
      <c r="BG4" s="32" t="s">
        <v>79</v>
      </c>
      <c r="BH4" s="32" t="s">
        <v>80</v>
      </c>
      <c r="BI4" s="32" t="s">
        <v>79</v>
      </c>
      <c r="BJ4" s="32" t="s">
        <v>81</v>
      </c>
      <c r="BK4" s="32" t="s">
        <v>82</v>
      </c>
      <c r="BL4" s="1"/>
    </row>
    <row r="5" spans="1:64" ht="17.25" customHeight="1">
      <c r="A5" s="16" t="s">
        <v>36</v>
      </c>
      <c r="B5" s="8" t="s">
        <v>59</v>
      </c>
      <c r="C5" s="30" t="s">
        <v>95</v>
      </c>
      <c r="D5" s="31" t="str">
        <f>CONCATENATE(AQ5," ",B5)</f>
        <v>Светодиодный светильник точечный HLB05-12</v>
      </c>
      <c r="E5" s="10" t="s">
        <v>60</v>
      </c>
      <c r="F5" s="32" t="str">
        <f>CONCATENATE(Z5,AM5)</f>
        <v>&lt;br&gt;&lt;ul class=shop-options id="id-4-options-selectors"&gt;&lt;li id="id-4-oitem-4"&gt;&lt;span class="opt"&gt;Уточните выбор:&lt;/span&gt; &lt;span class="val"&gt;&lt;select class="shop-options-s " id="id-4-oval-4" onChange="changeOptions('/shop/4/desc/svetodiodnyj-svetilnik-tochechnyj-hlb05-12', 'id', '4', this)"&gt;&lt;option class="0" value="0"&gt;Свет белый - световой поток 380 Лм (HLB 05-12-C-02)&lt;/option&gt;
&lt;option class="0" value="1"&gt;Свет теплый - световой поток 340 Лм (HLB 05-12-W-02)&lt;/option&gt;&lt;/select&gt;&lt;/span&gt;&lt;/li&gt;&lt;/ul&gt;&lt;div class="shad-m"&gt;
 &lt;div class="cont-box"&gt;
 &lt;section&gt;
&lt;p&gt;&lt;em&gt;&lt;strong&gt;Светодиодный светильник точечный HLB05-12.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align="center"&gt;4000-4503&lt;/div&gt;&lt;/td&gt;
&lt;td align="center"&gt;&lt;div align="center"&gt;2800-3203&lt;/div&gt;&lt;/td&gt;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G5" s="11">
        <v>135.58</v>
      </c>
      <c r="H5" s="11">
        <v>500</v>
      </c>
      <c r="I5" s="11">
        <v>135.58</v>
      </c>
      <c r="J5" s="8" t="s">
        <v>38</v>
      </c>
      <c r="K5" s="12" t="s">
        <v>39</v>
      </c>
      <c r="L5" s="6" t="s">
        <v>98</v>
      </c>
      <c r="M5" s="8" t="s">
        <v>40</v>
      </c>
      <c r="N5" s="12">
        <v>5</v>
      </c>
      <c r="O5" s="12">
        <v>380</v>
      </c>
      <c r="P5" s="12"/>
      <c r="Q5" s="12"/>
      <c r="R5" s="12">
        <v>5</v>
      </c>
      <c r="S5" s="12" t="s">
        <v>41</v>
      </c>
      <c r="T5" s="12" t="s">
        <v>42</v>
      </c>
      <c r="U5" s="12"/>
      <c r="V5" s="12" t="s">
        <v>55</v>
      </c>
      <c r="W5" s="33" t="str">
        <f>CONCATENATE("http://test-ap.my1.ru/images/",B5,"/1.jpg")</f>
        <v>http://test-ap.my1.ru/images/HLB05-12/1.jpg</v>
      </c>
      <c r="X5" s="24" t="str">
        <f>CONCATENATE("http://test-ap.my1.ru/shop/",AN5,"/desc/",AR5,"-",AS5,)</f>
        <v>http://test-ap.my1.ru/shop/4/desc/svetodiodnyj-svetilnik-tochechnyj-hlb05-12</v>
      </c>
      <c r="Y5" s="27" t="str">
        <f>CONCATENATE(A5,", ",B5,", ",C5,", ",U5)</f>
        <v>Источники света светодиодные лампы, HLB05-12, Новый производитель, </v>
      </c>
      <c r="Z5" s="34" t="str">
        <f>CONCATENATE(AA5,AB5,AC5,AN5,AD5,AC5,AN5,AE5,AO5,AF5,AC5,AN5,AG5,AO5,AH5,AN5,AI5,AJ5,AN5,AK5,AP5,AL5)</f>
        <v>&lt;br&gt;&lt;ul class=shop-options id="id-4-options-selectors"&gt;&lt;li id="id-4-oitem-4"&gt;&lt;span class="opt"&gt;Уточните выбор:&lt;/span&gt; &lt;span class="val"&gt;&lt;select class="shop-options-s " id="id-4-oval-4" onChange="changeOptions('/shop/4/desc/svetodiodnyj-svetilnik-tochechnyj-hlb05-12', 'id', '4', this)"&gt;&lt;option class="0" value="0"&gt;Свет белый - световой поток 380 Лм (HLB 05-12-C-02)&lt;/option&gt;
&lt;option class="0" value="1"&gt;Свет теплый - световой поток 340 Лм (HLB 05-12-W-02)&lt;/option&gt;&lt;/select&gt;&lt;/span&gt;&lt;/li&gt;&lt;/ul&gt;</v>
      </c>
      <c r="AA5" s="13" t="s">
        <v>43</v>
      </c>
      <c r="AB5" s="14" t="s">
        <v>44</v>
      </c>
      <c r="AC5" s="13" t="s">
        <v>45</v>
      </c>
      <c r="AD5" s="13" t="s">
        <v>46</v>
      </c>
      <c r="AE5" s="13" t="s">
        <v>47</v>
      </c>
      <c r="AF5" s="14" t="s">
        <v>48</v>
      </c>
      <c r="AG5" s="13" t="s">
        <v>49</v>
      </c>
      <c r="AH5" s="13" t="s">
        <v>50</v>
      </c>
      <c r="AI5" s="26" t="str">
        <f>MID(X5,29,200)</f>
        <v>/desc/svetodiodnyj-svetilnik-tochechnyj-hlb05-12</v>
      </c>
      <c r="AJ5" s="15" t="s">
        <v>51</v>
      </c>
      <c r="AK5" s="15" t="s">
        <v>52</v>
      </c>
      <c r="AL5" s="15" t="s">
        <v>53</v>
      </c>
      <c r="AM5" s="32" t="str">
        <f>CONCATENATE(BC5,AQ5," ",B5,BD5,AT5,BE5,AU5,BE5,AV5,BE5,AW5,BF5,AX5,BG5,AY5,BH5,AZ5,BI5,BA5,BJ5,BB5,BK5)</f>
        <v>&lt;div class="shad-m"&gt;
 &lt;div class="cont-box"&gt;
 &lt;section&gt;
&lt;p&gt;&lt;em&gt;&lt;strong&gt;Светодиодный светильник точечный HLB05-12.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align="center"&gt;4000-4503&lt;/div&gt;&lt;/td&gt;
&lt;td align="center"&gt;&lt;div align="center"&gt;2800-3203&lt;/div&gt;&lt;/td&gt;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AN5" s="7">
        <v>4</v>
      </c>
      <c r="AO5" s="7">
        <v>4</v>
      </c>
      <c r="AP5" s="9" t="s">
        <v>61</v>
      </c>
      <c r="AQ5" s="26" t="s">
        <v>66</v>
      </c>
      <c r="AR5" s="23" t="s">
        <v>67</v>
      </c>
      <c r="AS5" s="23" t="str">
        <f>LOWER(B5)</f>
        <v>hlb05-12</v>
      </c>
      <c r="AT5" s="32" t="s">
        <v>68</v>
      </c>
      <c r="AU5" s="26" t="s">
        <v>69</v>
      </c>
      <c r="AV5" s="26" t="s">
        <v>70</v>
      </c>
      <c r="AW5" s="26" t="s">
        <v>71</v>
      </c>
      <c r="AX5" s="26">
        <v>2040</v>
      </c>
      <c r="AY5" s="26">
        <v>1700</v>
      </c>
      <c r="AZ5" s="26" t="s">
        <v>91</v>
      </c>
      <c r="BA5" s="26" t="s">
        <v>92</v>
      </c>
      <c r="BB5" s="26" t="s">
        <v>74</v>
      </c>
      <c r="BC5" s="32" t="s">
        <v>75</v>
      </c>
      <c r="BD5" s="26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79</v>
      </c>
      <c r="BJ5" s="32" t="s">
        <v>81</v>
      </c>
      <c r="BK5" s="32" t="s">
        <v>82</v>
      </c>
      <c r="BL5" s="1"/>
    </row>
    <row r="6" spans="1:64" ht="17.25" customHeight="1">
      <c r="A6" s="16" t="s">
        <v>36</v>
      </c>
      <c r="B6" s="8" t="s">
        <v>62</v>
      </c>
      <c r="C6" s="30" t="s">
        <v>95</v>
      </c>
      <c r="D6" s="31" t="str">
        <f>CONCATENATE(AQ6," ",B6)</f>
        <v>Светодиодный светильник точечный HLB05-04</v>
      </c>
      <c r="E6" s="10" t="s">
        <v>63</v>
      </c>
      <c r="F6" s="32" t="str">
        <f>CONCATENATE(Z6,AM6)</f>
        <v>&lt;br&gt;&lt;ul class=shop-options id="id-5-options-selectors"&gt;&lt;li id="id-5-oitem-5"&gt;&lt;span class="opt"&gt;Уточните выбор:&lt;/span&gt; &lt;span class="val"&gt;&lt;select class="shop-options-s " id="id-5-oval-5" onChange="changeOptions('/shop/5/desc/svetodiodnyj-svetilnik-tochechnyj-hlb05-04', 'id', '5', this)"&gt;&lt;option class="0" value="0"&gt;Свет белый, цоколь E27 - световой поток 400 Лм (HLB 05-04-C-02(E27))&lt;/option&gt;
&lt;option class="0" value="1"&gt;Свет теплый, цоколь E27 - световой поток 350 Лм (HLB 05-04-W-02(E27))&lt;/option&gt;
&lt;option class="0" value="2"&gt;Свет белый, цоколь E14 - световой поток 400 Лм (HLB 05-04-C-02(E14))&lt;/option&gt;
&lt;option class="0" value="3"&gt;Свет теплый, цоколь E14 - световой поток 350 Лм (HLB 05-04-W-02(E14))&lt;/option&gt;&lt;/select&gt;&lt;/span&gt;&lt;/li&gt;&lt;/ul&gt;&lt;div class="shad-m"&gt;
 &lt;div class="cont-box"&gt;
 &lt;section&gt;
&lt;p&gt;&lt;em&gt;&lt;strong&gt;Светодиодный светильник точечный HLB05-04.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align="center"&gt;4000-4504&lt;/div&gt;&lt;/td&gt;
&lt;td align="center"&gt;&lt;div align="center"&gt;2800-3204&lt;/div&gt;&lt;/td&gt;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G6" s="11">
        <v>445.31</v>
      </c>
      <c r="H6" s="11"/>
      <c r="I6" s="11">
        <v>445.31</v>
      </c>
      <c r="J6" s="8" t="s">
        <v>38</v>
      </c>
      <c r="K6" s="12" t="s">
        <v>39</v>
      </c>
      <c r="L6" s="50" t="s">
        <v>100</v>
      </c>
      <c r="M6" s="8" t="s">
        <v>40</v>
      </c>
      <c r="N6" s="12">
        <v>5</v>
      </c>
      <c r="O6" s="12">
        <v>400</v>
      </c>
      <c r="P6" s="12"/>
      <c r="Q6" s="12"/>
      <c r="R6" s="12"/>
      <c r="S6" s="12" t="s">
        <v>41</v>
      </c>
      <c r="T6" s="12" t="s">
        <v>42</v>
      </c>
      <c r="U6" s="12"/>
      <c r="V6" s="12" t="s">
        <v>64</v>
      </c>
      <c r="W6" s="33" t="str">
        <f>CONCATENATE("http://test-ap.my1.ru/images/",B6,"/1.jpg")</f>
        <v>http://test-ap.my1.ru/images/HLB05-04/1.jpg</v>
      </c>
      <c r="X6" s="24" t="str">
        <f>CONCATENATE("http://test-ap.my1.ru/shop/",AN6,"/desc/",AR6,"-",AS6,)</f>
        <v>http://test-ap.my1.ru/shop/5/desc/svetodiodnyj-svetilnik-tochechnyj-hlb05-04</v>
      </c>
      <c r="Y6" s="27" t="str">
        <f>CONCATENATE(A6,", ",B6,", ",C6,", ",U6)</f>
        <v>Источники света светодиодные лампы, HLB05-04, Новый производитель, </v>
      </c>
      <c r="Z6" s="34" t="str">
        <f>CONCATENATE(AA6,AB6,AC6,AN6,AD6,AC6,AN6,AE6,AO6,AF6,AC6,AN6,AG6,AO6,AH6,AN6,AI6,AJ6,AN6,AK6,AP6,AL6)</f>
        <v>&lt;br&gt;&lt;ul class=shop-options id="id-5-options-selectors"&gt;&lt;li id="id-5-oitem-5"&gt;&lt;span class="opt"&gt;Уточните выбор:&lt;/span&gt; &lt;span class="val"&gt;&lt;select class="shop-options-s " id="id-5-oval-5" onChange="changeOptions('/shop/5/desc/svetodiodnyj-svetilnik-tochechnyj-hlb05-04', 'id', '5', this)"&gt;&lt;option class="0" value="0"&gt;Свет белый, цоколь E27 - световой поток 400 Лм (HLB 05-04-C-02(E27))&lt;/option&gt;
&lt;option class="0" value="1"&gt;Свет теплый, цоколь E27 - световой поток 350 Лм (HLB 05-04-W-02(E27))&lt;/option&gt;
&lt;option class="0" value="2"&gt;Свет белый, цоколь E14 - световой поток 400 Лм (HLB 05-04-C-02(E14))&lt;/option&gt;
&lt;option class="0" value="3"&gt;Свет теплый, цоколь E14 - световой поток 350 Лм (HLB 05-04-W-02(E14))&lt;/option&gt;&lt;/select&gt;&lt;/span&gt;&lt;/li&gt;&lt;/ul&gt;</v>
      </c>
      <c r="AA6" s="13" t="s">
        <v>43</v>
      </c>
      <c r="AB6" s="14" t="s">
        <v>44</v>
      </c>
      <c r="AC6" s="13" t="s">
        <v>45</v>
      </c>
      <c r="AD6" s="13" t="s">
        <v>46</v>
      </c>
      <c r="AE6" s="13" t="s">
        <v>47</v>
      </c>
      <c r="AF6" s="14" t="s">
        <v>48</v>
      </c>
      <c r="AG6" s="13" t="s">
        <v>49</v>
      </c>
      <c r="AH6" s="13" t="s">
        <v>50</v>
      </c>
      <c r="AI6" s="26" t="str">
        <f>MID(X6,29,200)</f>
        <v>/desc/svetodiodnyj-svetilnik-tochechnyj-hlb05-04</v>
      </c>
      <c r="AJ6" s="15" t="s">
        <v>51</v>
      </c>
      <c r="AK6" s="15" t="s">
        <v>52</v>
      </c>
      <c r="AL6" s="15" t="s">
        <v>53</v>
      </c>
      <c r="AM6" s="32" t="str">
        <f>CONCATENATE(BC6,AQ6," ",B6,BD6,AT6,BE6,AU6,BE6,AV6,BE6,AW6,BF6,AX6,BG6,AY6,BH6,AZ6,BI6,BA6,BJ6,BB6,BK6)</f>
        <v>&lt;div class="shad-m"&gt;
 &lt;div class="cont-box"&gt;
 &lt;section&gt;
&lt;p&gt;&lt;em&gt;&lt;strong&gt;Светодиодный светильник точечный HLB05-04. &lt;/strong&gt;&lt;/em&gt;Круглый алюминиевый корпус (стандартное исполнение – цвет «серебристый»). Блок питания в отдельном выносном блоке. &lt;/p&gt;
&lt;p&gt;Встраивается в потолки типа «Армстронг» или в подшивные потолки из гипсокартона.&lt;/p&gt;
&lt;p&gt;Прозрачные линзы из оптического поликарбоната, угол рассеивания 15°/30°/45°/60°/. (В зависимости от модели). &lt;/p&gt;
&lt;p&gt;Коэффициент мощности (PF) - не менее 0,9.&lt;/p&gt;
 &lt;table border="2" width="100%" bordercolor="#999999" class="t-table"&gt;
&lt;thead&gt;
&lt;tr&gt;
&lt;th align="center" class="t-black"&gt; &lt;div align="left"&gt;Параметр &lt;/div&gt;&lt;/th&gt;
&lt;th align="center" class="t-white"&gt; &lt;div align="center"&gt;Белый (холодный) &lt;/div&gt;&lt;/th&gt;
&lt;th align="center" class="t-warm"&gt; &lt;div align="center"&gt;Тёплый &lt;/div&gt;&lt;/th&gt;
&lt;th align="center" class="t-coloured"&gt;&lt;div class="t-coloured-canvas" style="width:112px;"&gt; 
 Комбинированный&lt;div align="center"&gt;&lt;/div&gt;
&lt;/div&gt;&lt;/th&gt;
&lt;/tr&gt;
&lt;/thead&gt;
&lt;tbody&gt;
&lt;tr class="atom"&gt;
&lt;td align="center"&gt;
 &lt;div align="left"&gt;Световой поток 
 &lt;span&gt;(Лм)&lt;/span&gt;&lt;/div&gt;&lt;/td&gt;
&lt;td align="center"&gt;&lt;div align="center"&gt;2040&lt;/div&gt;&lt;/td&gt;
&lt;td align="center"&gt;&lt;div align="center"&gt;1700&lt;/div&gt;&lt;/td&gt;
&lt;td align="center"&gt;&lt;div align="center"&gt;-&lt;/div&gt;&lt;/td&gt;
&lt;/tr&gt;
&lt;tr&gt;
&lt;td align="center"&gt;
 &lt;div align="left"&gt;Цветовая температура
 &lt;span&gt;(К)&lt;/span&gt;&lt;/div&gt;&lt;/td&gt;
&lt;td align="center"&gt;&lt;div align="center"&gt;4000-4504&lt;/div&gt;&lt;/td&gt;
&lt;td align="center"&gt;&lt;div align="center"&gt;2800-3204&lt;/div&gt;&lt;/td&gt;
&lt;td align="center"&gt;&lt;div align="center"&gt;-&lt;/div&gt;&lt;/td&gt;
&lt;/tr&gt;
&lt;/tbody&gt;
&lt;/table&gt;
&lt;p&gt;&lt;em&gt;&lt;strong&gt;Светильник позволяет сделать индивидуальное интерьерное решение. За счет своей направленности возможен засвет деталий.&lt;/strong&gt;&lt;/em&gt;&lt;/p&gt;
 &lt;/section&gt;&lt;/div&gt;&lt;/div&gt;</v>
      </c>
      <c r="AN6" s="7">
        <v>5</v>
      </c>
      <c r="AO6" s="7">
        <v>5</v>
      </c>
      <c r="AP6" s="9" t="s">
        <v>65</v>
      </c>
      <c r="AQ6" s="26" t="s">
        <v>66</v>
      </c>
      <c r="AR6" s="23" t="s">
        <v>67</v>
      </c>
      <c r="AS6" s="23" t="str">
        <f>LOWER(B6)</f>
        <v>hlb05-04</v>
      </c>
      <c r="AT6" s="32" t="s">
        <v>68</v>
      </c>
      <c r="AU6" s="26" t="s">
        <v>69</v>
      </c>
      <c r="AV6" s="26" t="s">
        <v>70</v>
      </c>
      <c r="AW6" s="26" t="s">
        <v>71</v>
      </c>
      <c r="AX6" s="26">
        <v>2040</v>
      </c>
      <c r="AY6" s="26">
        <v>1700</v>
      </c>
      <c r="AZ6" s="26" t="s">
        <v>93</v>
      </c>
      <c r="BA6" s="26" t="s">
        <v>94</v>
      </c>
      <c r="BB6" s="26" t="s">
        <v>74</v>
      </c>
      <c r="BC6" s="32" t="s">
        <v>75</v>
      </c>
      <c r="BD6" s="26" t="s">
        <v>76</v>
      </c>
      <c r="BE6" s="32" t="s">
        <v>77</v>
      </c>
      <c r="BF6" s="32" t="s">
        <v>78</v>
      </c>
      <c r="BG6" s="32" t="s">
        <v>79</v>
      </c>
      <c r="BH6" s="32" t="s">
        <v>80</v>
      </c>
      <c r="BI6" s="32" t="s">
        <v>79</v>
      </c>
      <c r="BJ6" s="32" t="s">
        <v>81</v>
      </c>
      <c r="BK6" s="32" t="s">
        <v>82</v>
      </c>
      <c r="BL6" s="1"/>
    </row>
    <row r="7" spans="14:22" ht="17.25" customHeight="1">
      <c r="N7" s="51" t="s">
        <v>101</v>
      </c>
      <c r="O7" s="51" t="s">
        <v>101</v>
      </c>
      <c r="P7" s="51" t="s">
        <v>101</v>
      </c>
      <c r="Q7" s="51" t="s">
        <v>101</v>
      </c>
      <c r="R7" s="51" t="s">
        <v>101</v>
      </c>
      <c r="S7" s="51" t="s">
        <v>101</v>
      </c>
      <c r="T7" s="51" t="s">
        <v>101</v>
      </c>
      <c r="U7" s="51" t="s">
        <v>101</v>
      </c>
      <c r="V7" s="51" t="s">
        <v>101</v>
      </c>
    </row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</sheetData>
  <sheetProtection/>
  <mergeCells count="3">
    <mergeCell ref="AA1:AL1"/>
    <mergeCell ref="BC1:BK1"/>
    <mergeCell ref="AT1:BB1"/>
  </mergeCells>
  <hyperlinks>
    <hyperlink ref="X3:X6" r:id="rId1" display="http://svetilnikirossii.ru/shop/335/desc/svetodiodnyj-svetilnik-tochechnyj-trd14-07"/>
    <hyperlink ref="X2:X5" r:id="rId2" display="http://svetilnikirossii.ru/shop/335/desc/svetodiodnyj-svetilnik-tochechnyj-trd14-07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2014-02-10T09:59:45Z</dcterms:created>
  <dcterms:modified xsi:type="dcterms:W3CDTF">2014-02-10T10:46:25Z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